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\HRD\2024\Program Officer\Final\"/>
    </mc:Choice>
  </mc:AlternateContent>
  <xr:revisionPtr revIDLastSave="0" documentId="8_{35E7A0F0-F62C-4A62-86F8-8D7136B11403}" xr6:coauthVersionLast="47" xr6:coauthVersionMax="47" xr10:uidLastSave="{00000000-0000-0000-0000-000000000000}"/>
  <bookViews>
    <workbookView xWindow="-120" yWindow="-120" windowWidth="29040" windowHeight="15720" xr2:uid="{2E6172BE-B047-426D-AFF7-0637D8828469}"/>
  </bookViews>
  <sheets>
    <sheet name="Application form" sheetId="1" r:id="rId1"/>
    <sheet name="data sheet" sheetId="2" state="hidden" r:id="rId2"/>
  </sheets>
  <definedNames>
    <definedName name="_xlnm.Print_Area" localSheetId="0">'Application form'!$A$1:$K$61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K3" i="2"/>
  <c r="J3" i="2"/>
  <c r="H30" i="1"/>
  <c r="I30" i="1" s="1"/>
  <c r="O3" i="2"/>
  <c r="N3" i="2"/>
  <c r="M3" i="2"/>
  <c r="H28" i="1"/>
  <c r="L3" i="2"/>
  <c r="I3" i="2"/>
  <c r="F3" i="2"/>
  <c r="E3" i="2"/>
  <c r="D3" i="2"/>
  <c r="C3" i="2"/>
  <c r="I28" i="1" l="1"/>
  <c r="H15" i="1"/>
  <c r="H14" i="1"/>
  <c r="H13" i="1"/>
  <c r="V3" i="2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29" i="1"/>
  <c r="I29" i="1" s="1"/>
  <c r="H16" i="1" l="1"/>
  <c r="H38" i="1"/>
  <c r="I38" i="1" s="1"/>
  <c r="J38" i="1" s="1"/>
  <c r="F11" i="1" l="1"/>
  <c r="G3" i="2" s="1"/>
  <c r="F26" i="1"/>
  <c r="H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KOICA</author>
  </authors>
  <commentList>
    <comment ref="E11" authorId="0" shapeId="0" xr:uid="{D3000B74-7732-4C15-906E-6AE03CB38F70}">
      <text>
        <r>
          <rPr>
            <b/>
            <sz val="9"/>
            <color indexed="81"/>
            <rFont val="Tahoma"/>
            <family val="2"/>
          </rPr>
          <t>KOICA: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참여시작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참여종료일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참여기간은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합산됨</t>
        </r>
        <r>
          <rPr>
            <sz val="9"/>
            <color indexed="81"/>
            <rFont val="Tahoma"/>
            <family val="2"/>
          </rPr>
          <t>.</t>
        </r>
      </text>
    </comment>
    <comment ref="E26" authorId="0" shapeId="0" xr:uid="{806CA76A-F73F-4D7A-9303-3B18BAB1EF61}">
      <text>
        <r>
          <rPr>
            <b/>
            <sz val="11"/>
            <color indexed="81"/>
            <rFont val="Tahoma"/>
            <family val="2"/>
          </rPr>
          <t>KOICA: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참여시작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및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참여종료일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입력시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총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참여기간은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자동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합산됨</t>
        </r>
        <r>
          <rPr>
            <sz val="11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<sst xmlns="http://schemas.openxmlformats.org/spreadsheetml/2006/main" count="101" uniqueCount="89">
  <si>
    <t>가산기간(Y)</t>
    <phoneticPr fontId="1" type="noConversion"/>
  </si>
  <si>
    <t>기타</t>
    <phoneticPr fontId="1" type="noConversion"/>
  </si>
  <si>
    <t>TOEIC</t>
    <phoneticPr fontId="1" type="noConversion"/>
  </si>
  <si>
    <t>근무기간(D)</t>
    <phoneticPr fontId="1" type="noConversion"/>
  </si>
  <si>
    <t>근무기간(Y)</t>
    <phoneticPr fontId="1" type="noConversion"/>
  </si>
  <si>
    <t>근무기간(M)</t>
    <phoneticPr fontId="1" type="noConversion"/>
  </si>
  <si>
    <t>전문가 지원 총괄표</t>
    <phoneticPr fontId="1" type="noConversion"/>
  </si>
  <si>
    <t>직위</t>
    <phoneticPr fontId="1" type="noConversion"/>
  </si>
  <si>
    <t>분야</t>
    <phoneticPr fontId="28" type="noConversion"/>
  </si>
  <si>
    <t>이메일</t>
    <phoneticPr fontId="1" type="noConversion"/>
  </si>
  <si>
    <t>전화번호</t>
    <phoneticPr fontId="1" type="noConversion"/>
  </si>
  <si>
    <t>언어 1</t>
    <phoneticPr fontId="28" type="noConversion"/>
  </si>
  <si>
    <t>언어 2</t>
    <phoneticPr fontId="28" type="noConversion"/>
  </si>
  <si>
    <t>언어 3</t>
    <phoneticPr fontId="28" type="noConversion"/>
  </si>
  <si>
    <t>점수</t>
    <phoneticPr fontId="27" type="noConversion"/>
  </si>
  <si>
    <t>평균</t>
    <phoneticPr fontId="27" type="noConversion"/>
  </si>
  <si>
    <t>Name</t>
    <phoneticPr fontId="1" type="noConversion"/>
  </si>
  <si>
    <t>DOB(Date of Birth)</t>
    <phoneticPr fontId="1" type="noConversion"/>
  </si>
  <si>
    <t>Email</t>
    <phoneticPr fontId="1" type="noConversion"/>
  </si>
  <si>
    <t>Mobile</t>
    <phoneticPr fontId="1" type="noConversion"/>
  </si>
  <si>
    <t>Address</t>
    <phoneticPr fontId="1" type="noConversion"/>
  </si>
  <si>
    <t>I. Basic information</t>
    <phoneticPr fontId="1" type="noConversion"/>
  </si>
  <si>
    <t>II. Educational Background (Bachelor's Degree or Higher)</t>
    <phoneticPr fontId="1" type="noConversion"/>
  </si>
  <si>
    <t>Period of Career Addition</t>
    <phoneticPr fontId="1" type="noConversion"/>
  </si>
  <si>
    <t>Category</t>
    <phoneticPr fontId="1" type="noConversion"/>
  </si>
  <si>
    <t>Period</t>
    <phoneticPr fontId="1" type="noConversion"/>
  </si>
  <si>
    <t>Remarks</t>
    <phoneticPr fontId="1" type="noConversion"/>
  </si>
  <si>
    <t>Bachelor</t>
    <phoneticPr fontId="1" type="noConversion"/>
  </si>
  <si>
    <t>Masters</t>
    <phoneticPr fontId="1" type="noConversion"/>
  </si>
  <si>
    <t>Doctors</t>
    <phoneticPr fontId="1" type="noConversion"/>
  </si>
  <si>
    <t>Language</t>
    <phoneticPr fontId="1" type="noConversion"/>
  </si>
  <si>
    <t>Score or Level</t>
    <phoneticPr fontId="1" type="noConversion"/>
  </si>
  <si>
    <t>Acquisition date</t>
    <phoneticPr fontId="1" type="noConversion"/>
  </si>
  <si>
    <t>level of Speaking/Listening/Reading/Writing</t>
    <phoneticPr fontId="1" type="noConversion"/>
  </si>
  <si>
    <t>English</t>
    <phoneticPr fontId="1" type="noConversion"/>
  </si>
  <si>
    <t>III. Foreign Languages</t>
    <phoneticPr fontId="1" type="noConversion"/>
  </si>
  <si>
    <t>Name of Company</t>
    <phoneticPr fontId="1" type="noConversion"/>
  </si>
  <si>
    <t>Department/Position</t>
    <phoneticPr fontId="1" type="noConversion"/>
  </si>
  <si>
    <t>Responsibility</t>
    <phoneticPr fontId="1" type="noConversion"/>
  </si>
  <si>
    <t>start date</t>
    <phoneticPr fontId="1" type="noConversion"/>
  </si>
  <si>
    <t>end of working day</t>
    <phoneticPr fontId="1" type="noConversion"/>
  </si>
  <si>
    <t>Name of Test</t>
    <phoneticPr fontId="1" type="noConversion"/>
  </si>
  <si>
    <t>Name of Institution/Field of Study and Degree</t>
    <phoneticPr fontId="1" type="noConversion"/>
  </si>
  <si>
    <t>Relation</t>
    <phoneticPr fontId="1" type="noConversion"/>
  </si>
  <si>
    <t>Religion</t>
    <phoneticPr fontId="1" type="noConversion"/>
  </si>
  <si>
    <t>Age</t>
    <phoneticPr fontId="1" type="noConversion"/>
  </si>
  <si>
    <t>Date of Birth</t>
    <phoneticPr fontId="1" type="noConversion"/>
  </si>
  <si>
    <t>Duty Performance Plan</t>
    <phoneticPr fontId="1" type="noConversion"/>
  </si>
  <si>
    <t>1.	Understanding of KOICA and duty in this position</t>
    <phoneticPr fontId="1" type="noConversion"/>
  </si>
  <si>
    <t>2.	Performance Goal</t>
    <phoneticPr fontId="1" type="noConversion"/>
  </si>
  <si>
    <t>3.	Performance Plan</t>
    <phoneticPr fontId="1" type="noConversion"/>
  </si>
  <si>
    <t>4.	Other Specialties</t>
    <phoneticPr fontId="1" type="noConversion"/>
  </si>
  <si>
    <t>재학중</t>
    <phoneticPr fontId="1" type="noConversion"/>
  </si>
  <si>
    <t>학위취득</t>
    <phoneticPr fontId="1" type="noConversion"/>
  </si>
  <si>
    <t>과정수료</t>
    <phoneticPr fontId="1" type="noConversion"/>
  </si>
  <si>
    <t>Enrollment</t>
  </si>
  <si>
    <t>Completion of courses</t>
  </si>
  <si>
    <t>others</t>
    <phoneticPr fontId="1" type="noConversion"/>
  </si>
  <si>
    <t>Degree acquisition</t>
    <phoneticPr fontId="1" type="noConversion"/>
  </si>
  <si>
    <t>Applied Position</t>
    <phoneticPr fontId="1" type="noConversion"/>
  </si>
  <si>
    <t>N o</t>
    <phoneticPr fontId="27" type="noConversion"/>
  </si>
  <si>
    <t>DOB</t>
    <phoneticPr fontId="1" type="noConversion"/>
  </si>
  <si>
    <t>심사자(1)</t>
    <phoneticPr fontId="27" type="noConversion"/>
  </si>
  <si>
    <t>심사자(2)</t>
    <phoneticPr fontId="27" type="noConversion"/>
  </si>
  <si>
    <t>심사자(3)</t>
    <phoneticPr fontId="27" type="noConversion"/>
  </si>
  <si>
    <t>현소속</t>
    <phoneticPr fontId="1" type="noConversion"/>
  </si>
  <si>
    <t>경력</t>
    <phoneticPr fontId="28" type="noConversion"/>
  </si>
  <si>
    <t>학력</t>
    <phoneticPr fontId="1" type="noConversion"/>
  </si>
  <si>
    <t>School / Institution Name</t>
    <phoneticPr fontId="1" type="noConversion"/>
  </si>
  <si>
    <t>Native</t>
    <phoneticPr fontId="1" type="noConversion"/>
  </si>
  <si>
    <t>Intermidiate High</t>
    <phoneticPr fontId="1" type="noConversion"/>
  </si>
  <si>
    <t>Advanced</t>
    <phoneticPr fontId="1" type="noConversion"/>
  </si>
  <si>
    <t>Novice</t>
    <phoneticPr fontId="1" type="noConversion"/>
  </si>
  <si>
    <t>Intermidiate Low</t>
    <phoneticPr fontId="1" type="noConversion"/>
  </si>
  <si>
    <t>KOICA Bangladesh Job Application</t>
    <phoneticPr fontId="5" type="noConversion"/>
  </si>
  <si>
    <t>VI. Job application details</t>
    <phoneticPr fontId="1" type="noConversion"/>
  </si>
  <si>
    <t>V. Career details (Write your experience related to the project or field in the latest order)</t>
    <phoneticPr fontId="1" type="noConversion"/>
  </si>
  <si>
    <t xml:space="preserve">VI. Experience (Write the most recent experience of working in a support project or field for a certain period of time without receiving monetary remuneration)
</t>
    <phoneticPr fontId="1" type="noConversion"/>
  </si>
  <si>
    <t>VII. Family Information</t>
    <phoneticPr fontId="1" type="noConversion"/>
  </si>
  <si>
    <t>IV. Salary condition</t>
    <phoneticPr fontId="1" type="noConversion"/>
  </si>
  <si>
    <t>Expected salary</t>
    <phoneticPr fontId="1" type="noConversion"/>
  </si>
  <si>
    <t>Total Period of Career</t>
    <phoneticPr fontId="1" type="noConversion"/>
  </si>
  <si>
    <t>현 급여</t>
    <phoneticPr fontId="1" type="noConversion"/>
  </si>
  <si>
    <t>기대 급여</t>
    <phoneticPr fontId="1" type="noConversion"/>
  </si>
  <si>
    <t>이름</t>
    <phoneticPr fontId="27" type="noConversion"/>
  </si>
  <si>
    <t>Current Salary</t>
    <phoneticPr fontId="1" type="noConversion"/>
  </si>
  <si>
    <t>Photo</t>
    <phoneticPr fontId="1" type="noConversion"/>
  </si>
  <si>
    <t>1. Program officer</t>
    <phoneticPr fontId="1" type="noConversion"/>
  </si>
  <si>
    <t>&lt;-- this photo is generated by AI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</si>
</sst>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yyyy&quot;-&quot;m&quot;-&quot;d;@"/>
    <numFmt numFmtId="178" formatCode="###\-####\-####"/>
    <numFmt numFmtId="179" formatCode="0_ "/>
    <numFmt numFmtId="180" formatCode="_-[$$-409]* #,##0.00_ ;_-[$$-409]* \-#,##0.00\ ;_-[$$-409]* &quot;-&quot;??_ ;_-@_ 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나눔고딕"/>
      <family val="2"/>
      <charset val="129"/>
    </font>
    <font>
      <b/>
      <sz val="26"/>
      <name val="맑은 고딕"/>
      <family val="3"/>
      <charset val="129"/>
      <scheme val="major"/>
    </font>
    <font>
      <sz val="8"/>
      <name val="나눔고딕"/>
      <family val="2"/>
      <charset val="129"/>
    </font>
    <font>
      <b/>
      <sz val="2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i/>
      <sz val="12"/>
      <color theme="2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12"/>
      <color rgb="FF111111"/>
      <name val="Roboto"/>
      <family val="2"/>
    </font>
    <font>
      <u/>
      <sz val="13"/>
      <color theme="1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14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4" fontId="14" fillId="3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Alignment="1">
      <alignment horizontal="center" vertical="center"/>
    </xf>
    <xf numFmtId="177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18" fillId="0" borderId="0" xfId="0" applyNumberFormat="1" applyFont="1">
      <alignment vertical="center"/>
    </xf>
    <xf numFmtId="14" fontId="19" fillId="0" borderId="0" xfId="0" applyNumberFormat="1" applyFont="1" applyAlignment="1">
      <alignment horizontal="center" vertical="center"/>
    </xf>
    <xf numFmtId="14" fontId="8" fillId="0" borderId="0" xfId="0" applyNumberFormat="1" applyFont="1">
      <alignment vertical="center"/>
    </xf>
    <xf numFmtId="14" fontId="12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9" fontId="26" fillId="0" borderId="1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14" fontId="26" fillId="0" borderId="1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1" applyFont="1">
      <alignment vertical="center"/>
    </xf>
    <xf numFmtId="0" fontId="12" fillId="0" borderId="0" xfId="0" quotePrefix="1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4" fontId="14" fillId="0" borderId="19" xfId="0" applyNumberFormat="1" applyFont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>
      <alignment horizontal="center" vertical="center"/>
    </xf>
    <xf numFmtId="178" fontId="14" fillId="0" borderId="21" xfId="0" applyNumberFormat="1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14" fontId="14" fillId="0" borderId="14" xfId="0" applyNumberFormat="1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14" fontId="14" fillId="3" borderId="21" xfId="0" applyNumberFormat="1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80" fontId="14" fillId="0" borderId="30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4" fontId="1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4" fontId="9" fillId="0" borderId="21" xfId="0" applyNumberFormat="1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14" fontId="9" fillId="0" borderId="25" xfId="0" applyNumberFormat="1" applyFont="1" applyBorder="1" applyProtection="1">
      <alignment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14" fontId="14" fillId="0" borderId="14" xfId="0" applyNumberFormat="1" applyFont="1" applyBorder="1" applyAlignment="1" applyProtection="1">
      <alignment horizontal="center" vertical="center"/>
      <protection locked="0"/>
    </xf>
    <xf numFmtId="14" fontId="14" fillId="0" borderId="25" xfId="0" applyNumberFormat="1" applyFont="1" applyBorder="1" applyAlignment="1" applyProtection="1">
      <alignment horizontal="center" vertical="center"/>
      <protection locked="0"/>
    </xf>
    <xf numFmtId="176" fontId="14" fillId="0" borderId="14" xfId="0" applyNumberFormat="1" applyFont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2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180" fontId="14" fillId="0" borderId="27" xfId="0" applyNumberFormat="1" applyFont="1" applyBorder="1" applyAlignment="1" applyProtection="1">
      <alignment horizontal="center" vertical="center"/>
      <protection locked="0"/>
    </xf>
    <xf numFmtId="180" fontId="14" fillId="0" borderId="28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32" xfId="0" applyFont="1" applyBorder="1" applyAlignment="1" applyProtection="1">
      <alignment horizontal="left" vertical="top" wrapText="1"/>
      <protection locked="0"/>
    </xf>
    <xf numFmtId="0" fontId="14" fillId="0" borderId="33" xfId="0" applyFont="1" applyBorder="1" applyAlignment="1" applyProtection="1">
      <alignment horizontal="left" vertical="top" wrapText="1"/>
      <protection locked="0"/>
    </xf>
    <xf numFmtId="0" fontId="9" fillId="2" borderId="31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35" xfId="0" applyFont="1" applyBorder="1" applyAlignment="1" applyProtection="1">
      <alignment horizontal="left" vertical="top" wrapText="1"/>
      <protection locked="0"/>
    </xf>
    <xf numFmtId="0" fontId="14" fillId="0" borderId="22" xfId="0" applyFont="1" applyBorder="1" applyAlignment="1" applyProtection="1">
      <alignment horizontal="left" vertical="top" wrapText="1"/>
      <protection locked="0"/>
    </xf>
    <xf numFmtId="0" fontId="14" fillId="0" borderId="23" xfId="0" applyFont="1" applyBorder="1" applyAlignment="1" applyProtection="1">
      <alignment horizontal="left" vertical="top" wrapText="1"/>
      <protection locked="0"/>
    </xf>
    <xf numFmtId="0" fontId="14" fillId="0" borderId="2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/>
    </xf>
    <xf numFmtId="177" fontId="31" fillId="0" borderId="2" xfId="2" applyNumberFormat="1" applyFont="1" applyBorder="1" applyAlignment="1" applyProtection="1">
      <alignment horizontal="center" vertical="center" shrinkToFit="1"/>
      <protection locked="0"/>
    </xf>
    <xf numFmtId="177" fontId="31" fillId="0" borderId="3" xfId="2" applyNumberFormat="1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표준 2" xfId="1" xr:uid="{A6FE6BB8-88FE-409F-8DD3-36100AE59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108858</xdr:colOff>
      <xdr:row>1</xdr:row>
      <xdr:rowOff>0</xdr:rowOff>
    </xdr:from>
    <xdr:to>
      <xdr:col>5</xdr:col>
      <xdr:colOff>1728107</xdr:colOff>
      <xdr:row>4</xdr:row>
      <xdr:rowOff>303670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9508882-0F55-44E4-8A5E-D96E7E4A9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1" y="503464"/>
          <a:ext cx="1619249" cy="2127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894C-D387-4CFF-A474-5DF80CABB832}">
  <dimension ref="B1:L61"/>
  <sheetViews>
    <sheetView tabSelected="1" view="pageBreakPreview" zoomScale="70" zoomScaleNormal="70" zoomScaleSheetLayoutView="70" workbookViewId="0">
      <selection activeCell="M5" sqref="M5"/>
    </sheetView>
  </sheetViews>
  <sheetFormatPr defaultRowHeight="17.25" x14ac:dyDescent="0.3"/>
  <cols>
    <col min="2" max="2" width="21.75" customWidth="1"/>
    <col min="3" max="3" width="29.375" customWidth="1"/>
    <col min="4" max="4" width="45.25" customWidth="1"/>
    <col min="5" max="5" width="29.375" customWidth="1"/>
    <col min="6" max="6" width="24" style="1" customWidth="1"/>
    <col min="7" max="7" width="3" style="1" customWidth="1"/>
    <col min="8" max="8" width="12.625" hidden="1" customWidth="1"/>
    <col min="9" max="10" width="14.25" hidden="1" customWidth="1"/>
    <col min="11" max="11" width="17.375" hidden="1" customWidth="1"/>
    <col min="12" max="12" width="9" customWidth="1"/>
    <col min="13" max="13" width="32.625" customWidth="1"/>
  </cols>
  <sheetData>
    <row r="1" spans="2:12" ht="39.75" thickBot="1" x14ac:dyDescent="0.35">
      <c r="B1" s="93" t="s">
        <v>74</v>
      </c>
      <c r="C1" s="93"/>
      <c r="D1" s="93"/>
      <c r="E1" s="93"/>
      <c r="F1" s="93"/>
    </row>
    <row r="2" spans="2:12" ht="48.75" customHeight="1" x14ac:dyDescent="0.3">
      <c r="B2" s="94" t="s">
        <v>59</v>
      </c>
      <c r="C2" s="97" t="s">
        <v>87</v>
      </c>
      <c r="D2" s="98"/>
      <c r="E2" s="101" t="s">
        <v>86</v>
      </c>
      <c r="F2" s="104"/>
      <c r="G2" s="2"/>
      <c r="L2" t="s">
        <v>88</v>
      </c>
    </row>
    <row r="3" spans="2:12" ht="26.25" customHeight="1" x14ac:dyDescent="0.3">
      <c r="B3" s="95"/>
      <c r="C3" s="99"/>
      <c r="D3" s="99"/>
      <c r="E3" s="102"/>
      <c r="F3" s="105"/>
    </row>
    <row r="4" spans="2:12" s="3" customFormat="1" ht="67.5" customHeight="1" x14ac:dyDescent="0.3">
      <c r="B4" s="95"/>
      <c r="C4" s="99"/>
      <c r="D4" s="99"/>
      <c r="E4" s="102"/>
      <c r="F4" s="105"/>
      <c r="G4" s="4"/>
      <c r="J4" s="3" t="s">
        <v>87</v>
      </c>
    </row>
    <row r="5" spans="2:12" s="3" customFormat="1" ht="27.95" customHeight="1" thickBot="1" x14ac:dyDescent="0.35">
      <c r="B5" s="96"/>
      <c r="C5" s="100"/>
      <c r="D5" s="100"/>
      <c r="E5" s="103"/>
      <c r="F5" s="106"/>
      <c r="G5" s="6"/>
    </row>
    <row r="6" spans="2:12" s="3" customFormat="1" ht="27.95" customHeight="1" thickBot="1" x14ac:dyDescent="0.35">
      <c r="B6" s="92" t="s">
        <v>21</v>
      </c>
      <c r="C6" s="92"/>
      <c r="D6" s="7"/>
      <c r="E6" s="90"/>
      <c r="F6" s="49"/>
      <c r="G6" s="50"/>
      <c r="H6" s="8"/>
      <c r="I6" s="8"/>
      <c r="J6" s="8"/>
    </row>
    <row r="7" spans="2:12" s="3" customFormat="1" ht="27.95" customHeight="1" x14ac:dyDescent="0.3">
      <c r="B7" s="51" t="s">
        <v>16</v>
      </c>
      <c r="C7" s="107"/>
      <c r="D7" s="108"/>
      <c r="E7" s="52" t="s">
        <v>17</v>
      </c>
      <c r="F7" s="53"/>
      <c r="G7" s="10"/>
    </row>
    <row r="8" spans="2:12" s="3" customFormat="1" ht="27.95" customHeight="1" x14ac:dyDescent="0.3">
      <c r="B8" s="54" t="s">
        <v>18</v>
      </c>
      <c r="C8" s="124"/>
      <c r="D8" s="125"/>
      <c r="E8" s="11" t="s">
        <v>19</v>
      </c>
      <c r="F8" s="55"/>
      <c r="G8" s="12"/>
    </row>
    <row r="9" spans="2:12" s="3" customFormat="1" ht="27.95" customHeight="1" thickBot="1" x14ac:dyDescent="0.35">
      <c r="B9" s="56" t="s">
        <v>20</v>
      </c>
      <c r="C9" s="126"/>
      <c r="D9" s="127"/>
      <c r="E9" s="127"/>
      <c r="F9" s="128"/>
      <c r="G9" s="4"/>
    </row>
    <row r="10" spans="2:12" s="3" customFormat="1" ht="27.95" customHeight="1" thickBot="1" x14ac:dyDescent="0.35">
      <c r="B10" s="7"/>
      <c r="C10" s="7"/>
      <c r="D10" s="7"/>
      <c r="E10" s="7"/>
      <c r="F10" s="13"/>
      <c r="G10" s="6"/>
    </row>
    <row r="11" spans="2:12" s="3" customFormat="1" ht="27.95" customHeight="1" thickBot="1" x14ac:dyDescent="0.35">
      <c r="B11" s="92" t="s">
        <v>22</v>
      </c>
      <c r="C11" s="92"/>
      <c r="D11" s="92"/>
      <c r="E11" s="88" t="s">
        <v>81</v>
      </c>
      <c r="F11" s="89" t="str">
        <f>CONCATENATE(H16,"Y")</f>
        <v>0Y</v>
      </c>
      <c r="G11" s="5"/>
    </row>
    <row r="12" spans="2:12" s="3" customFormat="1" ht="27.95" customHeight="1" x14ac:dyDescent="0.3">
      <c r="B12" s="51" t="s">
        <v>24</v>
      </c>
      <c r="C12" s="57" t="s">
        <v>68</v>
      </c>
      <c r="D12" s="58" t="s">
        <v>42</v>
      </c>
      <c r="E12" s="57" t="s">
        <v>25</v>
      </c>
      <c r="F12" s="59" t="s">
        <v>26</v>
      </c>
      <c r="G12" s="6"/>
      <c r="H12" s="14" t="s">
        <v>0</v>
      </c>
      <c r="I12" s="8"/>
      <c r="J12" s="3" t="s">
        <v>52</v>
      </c>
      <c r="K12" s="46" t="s">
        <v>55</v>
      </c>
    </row>
    <row r="13" spans="2:12" s="3" customFormat="1" ht="27.95" customHeight="1" x14ac:dyDescent="0.3">
      <c r="B13" s="60" t="s">
        <v>27</v>
      </c>
      <c r="C13" s="15"/>
      <c r="D13" s="15"/>
      <c r="E13" s="16"/>
      <c r="F13" s="61"/>
      <c r="G13" s="6"/>
      <c r="H13" s="14">
        <f>IF(F13="Degree acquisition",2,0)</f>
        <v>0</v>
      </c>
      <c r="I13" s="8"/>
      <c r="J13" s="3" t="s">
        <v>54</v>
      </c>
      <c r="K13" s="46" t="s">
        <v>56</v>
      </c>
    </row>
    <row r="14" spans="2:12" s="3" customFormat="1" ht="27.95" customHeight="1" x14ac:dyDescent="0.3">
      <c r="B14" s="60" t="s">
        <v>28</v>
      </c>
      <c r="C14" s="15"/>
      <c r="D14" s="15"/>
      <c r="E14" s="62"/>
      <c r="F14" s="61"/>
      <c r="G14" s="6"/>
      <c r="H14" s="14">
        <f>IF(F14="Degree acquisition",2,0)</f>
        <v>0</v>
      </c>
      <c r="I14" s="8"/>
      <c r="J14" s="3" t="s">
        <v>53</v>
      </c>
      <c r="K14" s="46" t="s">
        <v>58</v>
      </c>
    </row>
    <row r="15" spans="2:12" s="3" customFormat="1" ht="27.95" customHeight="1" thickBot="1" x14ac:dyDescent="0.35">
      <c r="B15" s="56" t="s">
        <v>29</v>
      </c>
      <c r="C15" s="63"/>
      <c r="D15" s="63"/>
      <c r="E15" s="64"/>
      <c r="F15" s="65"/>
      <c r="G15" s="6"/>
      <c r="H15" s="14">
        <f>IF(AND(F14="Degree acquisition",F15="Degree acquisition"), 3, IF(F15="Degree acquisition", 5, 0))</f>
        <v>0</v>
      </c>
      <c r="I15" s="8"/>
      <c r="J15" s="3" t="s">
        <v>1</v>
      </c>
      <c r="K15" s="3" t="s">
        <v>57</v>
      </c>
    </row>
    <row r="16" spans="2:12" s="3" customFormat="1" ht="27.95" customHeight="1" x14ac:dyDescent="0.3">
      <c r="B16" s="7"/>
      <c r="C16" s="7"/>
      <c r="D16" s="7"/>
      <c r="E16" s="7"/>
      <c r="F16" s="13"/>
      <c r="G16" s="6"/>
      <c r="H16" s="14">
        <f>SUM(H13:H15)</f>
        <v>0</v>
      </c>
      <c r="I16" s="8"/>
    </row>
    <row r="17" spans="2:11" s="3" customFormat="1" ht="27.95" customHeight="1" thickBot="1" x14ac:dyDescent="0.35">
      <c r="B17" s="92" t="s">
        <v>35</v>
      </c>
      <c r="C17" s="92"/>
      <c r="D17" s="7"/>
      <c r="E17" s="7"/>
      <c r="F17" s="13"/>
      <c r="G17" s="6"/>
      <c r="H17" s="14"/>
      <c r="I17" s="8"/>
    </row>
    <row r="18" spans="2:11" s="3" customFormat="1" ht="54.75" customHeight="1" x14ac:dyDescent="0.3">
      <c r="B18" s="51" t="s">
        <v>30</v>
      </c>
      <c r="C18" s="57" t="s">
        <v>41</v>
      </c>
      <c r="D18" s="57" t="s">
        <v>31</v>
      </c>
      <c r="E18" s="57" t="s">
        <v>32</v>
      </c>
      <c r="F18" s="91" t="s">
        <v>33</v>
      </c>
      <c r="G18" s="17"/>
    </row>
    <row r="19" spans="2:11" s="3" customFormat="1" ht="27.95" customHeight="1" x14ac:dyDescent="0.3">
      <c r="B19" s="66" t="s">
        <v>34</v>
      </c>
      <c r="C19" s="18" t="s">
        <v>2</v>
      </c>
      <c r="D19" s="18">
        <v>790</v>
      </c>
      <c r="E19" s="19">
        <v>36951</v>
      </c>
      <c r="F19" s="67"/>
      <c r="G19" s="20"/>
      <c r="K19" s="3" t="s">
        <v>69</v>
      </c>
    </row>
    <row r="20" spans="2:11" s="3" customFormat="1" ht="27.95" customHeight="1" x14ac:dyDescent="0.3">
      <c r="B20" s="66"/>
      <c r="C20" s="21"/>
      <c r="D20" s="21"/>
      <c r="E20" s="18"/>
      <c r="F20" s="68"/>
      <c r="G20" s="4"/>
      <c r="K20" s="3" t="s">
        <v>71</v>
      </c>
    </row>
    <row r="21" spans="2:11" s="3" customFormat="1" ht="27.95" customHeight="1" thickBot="1" x14ac:dyDescent="0.35">
      <c r="B21" s="69"/>
      <c r="C21" s="70"/>
      <c r="D21" s="70"/>
      <c r="E21" s="70"/>
      <c r="F21" s="71"/>
      <c r="G21" s="22"/>
      <c r="K21" s="3" t="s">
        <v>70</v>
      </c>
    </row>
    <row r="22" spans="2:11" s="3" customFormat="1" ht="27.95" customHeight="1" x14ac:dyDescent="0.3">
      <c r="B22" s="44"/>
      <c r="C22" s="44"/>
      <c r="D22" s="44"/>
      <c r="E22" s="44"/>
      <c r="F22" s="44"/>
      <c r="G22" s="22"/>
      <c r="K22" s="3" t="s">
        <v>73</v>
      </c>
    </row>
    <row r="23" spans="2:11" s="3" customFormat="1" ht="27.95" customHeight="1" thickBot="1" x14ac:dyDescent="0.35">
      <c r="B23" s="92" t="s">
        <v>79</v>
      </c>
      <c r="C23" s="92"/>
      <c r="D23" s="7"/>
      <c r="E23" s="7"/>
      <c r="F23" s="13"/>
      <c r="G23" s="6"/>
      <c r="H23" s="14"/>
      <c r="I23" s="8"/>
      <c r="K23" s="3" t="s">
        <v>72</v>
      </c>
    </row>
    <row r="24" spans="2:11" s="3" customFormat="1" ht="27.95" customHeight="1" thickBot="1" x14ac:dyDescent="0.35">
      <c r="B24" s="72" t="s">
        <v>85</v>
      </c>
      <c r="C24" s="109"/>
      <c r="D24" s="110"/>
      <c r="E24" s="73" t="s">
        <v>80</v>
      </c>
      <c r="F24" s="74"/>
      <c r="G24" s="6"/>
      <c r="H24" s="14"/>
      <c r="I24" s="8"/>
    </row>
    <row r="25" spans="2:11" s="3" customFormat="1" ht="27.95" customHeight="1" thickBot="1" x14ac:dyDescent="0.35">
      <c r="B25" s="44"/>
      <c r="C25" s="44"/>
      <c r="D25" s="44"/>
      <c r="E25" s="45"/>
      <c r="F25" s="45"/>
      <c r="G25" s="6"/>
    </row>
    <row r="26" spans="2:11" s="3" customFormat="1" ht="27.95" customHeight="1" thickBot="1" x14ac:dyDescent="0.35">
      <c r="B26" s="92" t="s">
        <v>76</v>
      </c>
      <c r="C26" s="92"/>
      <c r="D26" s="92"/>
      <c r="E26" s="72" t="s">
        <v>23</v>
      </c>
      <c r="F26" s="89" t="str">
        <f>CONCATENATE(ROUNDDOWN(I38,0),"Y ",ROUNDDOWN(J38,0),"M")</f>
        <v>0Y 0M</v>
      </c>
      <c r="G26" s="17"/>
      <c r="H26" s="14"/>
      <c r="I26" s="23"/>
      <c r="J26" s="23"/>
    </row>
    <row r="27" spans="2:11" s="3" customFormat="1" ht="27.95" customHeight="1" x14ac:dyDescent="0.3">
      <c r="B27" s="51" t="s">
        <v>36</v>
      </c>
      <c r="C27" s="57" t="s">
        <v>37</v>
      </c>
      <c r="D27" s="57" t="s">
        <v>38</v>
      </c>
      <c r="E27" s="57" t="s">
        <v>39</v>
      </c>
      <c r="F27" s="59" t="s">
        <v>40</v>
      </c>
      <c r="G27" s="17"/>
      <c r="H27" s="14" t="s">
        <v>3</v>
      </c>
      <c r="I27" s="14" t="s">
        <v>4</v>
      </c>
      <c r="J27" s="25" t="s">
        <v>5</v>
      </c>
    </row>
    <row r="28" spans="2:11" s="3" customFormat="1" ht="27.95" customHeight="1" x14ac:dyDescent="0.3">
      <c r="B28" s="75"/>
      <c r="C28" s="24"/>
      <c r="D28" s="26"/>
      <c r="E28" s="9"/>
      <c r="F28" s="76"/>
      <c r="G28" s="20"/>
      <c r="H28" s="25">
        <f>IF(F28-E28&gt;180,F28-E28,0)</f>
        <v>0</v>
      </c>
      <c r="I28" s="25">
        <f>H28/365</f>
        <v>0</v>
      </c>
      <c r="J28" s="25"/>
    </row>
    <row r="29" spans="2:11" s="3" customFormat="1" ht="27.95" customHeight="1" x14ac:dyDescent="0.3">
      <c r="B29" s="75"/>
      <c r="C29" s="24"/>
      <c r="D29" s="26"/>
      <c r="E29" s="9"/>
      <c r="F29" s="76"/>
      <c r="G29" s="20"/>
      <c r="H29" s="25">
        <f t="shared" ref="H29:H37" si="0">IF(F29-E29&gt;180,F29-E29,0)</f>
        <v>0</v>
      </c>
      <c r="I29" s="25">
        <f t="shared" ref="I29:I37" si="1">H29/365</f>
        <v>0</v>
      </c>
      <c r="J29" s="25"/>
    </row>
    <row r="30" spans="2:11" s="3" customFormat="1" ht="27.95" customHeight="1" x14ac:dyDescent="0.3">
      <c r="B30" s="75"/>
      <c r="C30" s="24"/>
      <c r="D30" s="26"/>
      <c r="E30" s="9"/>
      <c r="F30" s="76"/>
      <c r="G30" s="20"/>
      <c r="H30" s="25">
        <f>IF(F30-E30&gt;180,F30-E30,0)</f>
        <v>0</v>
      </c>
      <c r="I30" s="25">
        <f>H30/365</f>
        <v>0</v>
      </c>
      <c r="J30" s="25"/>
    </row>
    <row r="31" spans="2:11" s="3" customFormat="1" ht="25.9" customHeight="1" x14ac:dyDescent="0.3">
      <c r="B31" s="77"/>
      <c r="C31" s="24"/>
      <c r="D31" s="26"/>
      <c r="E31" s="24"/>
      <c r="F31" s="76"/>
      <c r="G31" s="20"/>
      <c r="H31" s="25">
        <f t="shared" si="0"/>
        <v>0</v>
      </c>
      <c r="I31" s="25">
        <f t="shared" si="1"/>
        <v>0</v>
      </c>
      <c r="J31" s="25"/>
    </row>
    <row r="32" spans="2:11" s="3" customFormat="1" ht="27.95" customHeight="1" x14ac:dyDescent="0.3">
      <c r="B32" s="77"/>
      <c r="C32" s="27"/>
      <c r="D32" s="28"/>
      <c r="E32" s="27"/>
      <c r="F32" s="78"/>
      <c r="G32" s="29"/>
      <c r="H32" s="25">
        <f t="shared" si="0"/>
        <v>0</v>
      </c>
      <c r="I32" s="25">
        <f t="shared" si="1"/>
        <v>0</v>
      </c>
      <c r="J32" s="25"/>
    </row>
    <row r="33" spans="2:10" s="3" customFormat="1" ht="27.95" customHeight="1" x14ac:dyDescent="0.3">
      <c r="B33" s="77"/>
      <c r="C33" s="27"/>
      <c r="D33" s="28"/>
      <c r="E33" s="27"/>
      <c r="F33" s="78"/>
      <c r="G33" s="29"/>
      <c r="H33" s="25">
        <f t="shared" si="0"/>
        <v>0</v>
      </c>
      <c r="I33" s="25">
        <f t="shared" si="1"/>
        <v>0</v>
      </c>
      <c r="J33" s="25"/>
    </row>
    <row r="34" spans="2:10" s="3" customFormat="1" ht="27.95" customHeight="1" x14ac:dyDescent="0.3">
      <c r="B34" s="77"/>
      <c r="C34" s="27"/>
      <c r="D34" s="28"/>
      <c r="E34" s="27"/>
      <c r="F34" s="78"/>
      <c r="G34" s="29"/>
      <c r="H34" s="25">
        <f t="shared" si="0"/>
        <v>0</v>
      </c>
      <c r="I34" s="25">
        <f t="shared" si="1"/>
        <v>0</v>
      </c>
      <c r="J34" s="25"/>
    </row>
    <row r="35" spans="2:10" s="3" customFormat="1" ht="27.95" customHeight="1" x14ac:dyDescent="0.3">
      <c r="B35" s="77"/>
      <c r="C35" s="27"/>
      <c r="D35" s="28"/>
      <c r="E35" s="27"/>
      <c r="F35" s="78"/>
      <c r="G35" s="29"/>
      <c r="H35" s="25">
        <f t="shared" si="0"/>
        <v>0</v>
      </c>
      <c r="I35" s="25">
        <f t="shared" si="1"/>
        <v>0</v>
      </c>
      <c r="J35" s="25"/>
    </row>
    <row r="36" spans="2:10" s="3" customFormat="1" ht="27.95" customHeight="1" x14ac:dyDescent="0.3">
      <c r="B36" s="77"/>
      <c r="C36" s="27"/>
      <c r="D36" s="28"/>
      <c r="E36" s="27"/>
      <c r="F36" s="78"/>
      <c r="G36" s="29"/>
      <c r="H36" s="25">
        <f t="shared" si="0"/>
        <v>0</v>
      </c>
      <c r="I36" s="25">
        <f t="shared" si="1"/>
        <v>0</v>
      </c>
      <c r="J36" s="25"/>
    </row>
    <row r="37" spans="2:10" s="3" customFormat="1" ht="27.95" customHeight="1" thickBot="1" x14ac:dyDescent="0.35">
      <c r="B37" s="79"/>
      <c r="C37" s="80"/>
      <c r="D37" s="81"/>
      <c r="E37" s="80"/>
      <c r="F37" s="82"/>
      <c r="G37" s="29"/>
      <c r="H37" s="25">
        <f t="shared" si="0"/>
        <v>0</v>
      </c>
      <c r="I37" s="25">
        <f t="shared" si="1"/>
        <v>0</v>
      </c>
      <c r="J37" s="25"/>
    </row>
    <row r="38" spans="2:10" s="3" customFormat="1" ht="27.95" customHeight="1" x14ac:dyDescent="0.3">
      <c r="B38" s="7"/>
      <c r="C38" s="7"/>
      <c r="D38" s="7"/>
      <c r="E38" s="7"/>
      <c r="F38" s="13"/>
      <c r="G38" s="6"/>
      <c r="H38" s="25">
        <f>SUM(H28:H37)</f>
        <v>0</v>
      </c>
      <c r="I38" s="25">
        <f>H38/365</f>
        <v>0</v>
      </c>
      <c r="J38" s="25">
        <f>ROUNDDOWN((I38-ROUNDDOWN(I38,0))*12,1)</f>
        <v>0</v>
      </c>
    </row>
    <row r="39" spans="2:10" s="3" customFormat="1" ht="27.95" customHeight="1" thickBot="1" x14ac:dyDescent="0.35">
      <c r="B39" s="92" t="s">
        <v>77</v>
      </c>
      <c r="C39" s="92"/>
      <c r="D39" s="92"/>
      <c r="E39" s="92"/>
      <c r="F39" s="92"/>
      <c r="G39" s="17"/>
      <c r="H39" s="14"/>
      <c r="I39" s="23"/>
      <c r="J39" s="23"/>
    </row>
    <row r="40" spans="2:10" s="3" customFormat="1" ht="27.95" customHeight="1" x14ac:dyDescent="0.3">
      <c r="B40" s="51" t="s">
        <v>36</v>
      </c>
      <c r="C40" s="57" t="s">
        <v>37</v>
      </c>
      <c r="D40" s="57" t="s">
        <v>38</v>
      </c>
      <c r="E40" s="57" t="s">
        <v>39</v>
      </c>
      <c r="F40" s="59" t="s">
        <v>40</v>
      </c>
      <c r="G40" s="17"/>
      <c r="H40" s="14" t="s">
        <v>3</v>
      </c>
      <c r="I40" s="14" t="s">
        <v>4</v>
      </c>
      <c r="J40" s="25" t="s">
        <v>5</v>
      </c>
    </row>
    <row r="41" spans="2:10" s="3" customFormat="1" ht="27.95" customHeight="1" x14ac:dyDescent="0.3">
      <c r="B41" s="75"/>
      <c r="C41" s="24"/>
      <c r="D41" s="24"/>
      <c r="E41" s="9"/>
      <c r="F41" s="76"/>
      <c r="G41" s="30"/>
      <c r="H41" s="25">
        <f>F41-E41</f>
        <v>0</v>
      </c>
      <c r="I41" s="25">
        <f>H41/365</f>
        <v>0</v>
      </c>
      <c r="J41" s="25"/>
    </row>
    <row r="42" spans="2:10" s="3" customFormat="1" ht="27.95" customHeight="1" x14ac:dyDescent="0.3">
      <c r="B42" s="75"/>
      <c r="C42" s="24"/>
      <c r="D42" s="24"/>
      <c r="E42" s="9"/>
      <c r="F42" s="76"/>
      <c r="G42" s="30"/>
      <c r="H42" s="25">
        <f t="shared" ref="H42:H46" si="2">F42-E42</f>
        <v>0</v>
      </c>
      <c r="I42" s="25">
        <f t="shared" ref="I42:I46" si="3">H42/365</f>
        <v>0</v>
      </c>
      <c r="J42" s="25"/>
    </row>
    <row r="43" spans="2:10" s="3" customFormat="1" ht="27.95" customHeight="1" x14ac:dyDescent="0.3">
      <c r="B43" s="75"/>
      <c r="C43" s="24"/>
      <c r="D43" s="24"/>
      <c r="E43" s="9"/>
      <c r="F43" s="76"/>
      <c r="G43" s="30"/>
      <c r="H43" s="25">
        <f t="shared" si="2"/>
        <v>0</v>
      </c>
      <c r="I43" s="25">
        <f t="shared" si="3"/>
        <v>0</v>
      </c>
      <c r="J43" s="25"/>
    </row>
    <row r="44" spans="2:10" s="3" customFormat="1" ht="27.95" customHeight="1" x14ac:dyDescent="0.3">
      <c r="B44" s="75"/>
      <c r="C44" s="24"/>
      <c r="D44" s="24"/>
      <c r="E44" s="9"/>
      <c r="F44" s="76"/>
      <c r="G44" s="30"/>
      <c r="H44" s="25">
        <f t="shared" si="2"/>
        <v>0</v>
      </c>
      <c r="I44" s="25">
        <f t="shared" si="3"/>
        <v>0</v>
      </c>
      <c r="J44" s="25"/>
    </row>
    <row r="45" spans="2:10" s="3" customFormat="1" ht="27.95" customHeight="1" thickBot="1" x14ac:dyDescent="0.35">
      <c r="B45" s="83"/>
      <c r="C45" s="84"/>
      <c r="D45" s="84"/>
      <c r="E45" s="85"/>
      <c r="F45" s="86"/>
      <c r="G45" s="30"/>
      <c r="H45" s="25">
        <f t="shared" si="2"/>
        <v>0</v>
      </c>
      <c r="I45" s="25">
        <f t="shared" si="3"/>
        <v>0</v>
      </c>
      <c r="J45" s="25"/>
    </row>
    <row r="46" spans="2:10" s="3" customFormat="1" ht="27.95" customHeight="1" x14ac:dyDescent="0.3">
      <c r="B46" s="7"/>
      <c r="C46" s="7"/>
      <c r="D46" s="7"/>
      <c r="E46" s="7"/>
      <c r="F46" s="31"/>
      <c r="G46" s="32"/>
      <c r="H46" s="25">
        <f t="shared" si="2"/>
        <v>0</v>
      </c>
      <c r="I46" s="25">
        <f t="shared" si="3"/>
        <v>0</v>
      </c>
      <c r="J46" s="25"/>
    </row>
    <row r="47" spans="2:10" s="3" customFormat="1" ht="27.95" customHeight="1" thickBot="1" x14ac:dyDescent="0.35">
      <c r="B47" s="123" t="s">
        <v>78</v>
      </c>
      <c r="C47" s="123"/>
      <c r="D47" s="123"/>
      <c r="E47" s="123"/>
      <c r="F47" s="123"/>
      <c r="G47" s="32"/>
      <c r="H47" s="25"/>
      <c r="I47" s="25"/>
      <c r="J47" s="25"/>
    </row>
    <row r="48" spans="2:10" s="3" customFormat="1" ht="27.95" customHeight="1" x14ac:dyDescent="0.3">
      <c r="B48" s="51" t="s">
        <v>43</v>
      </c>
      <c r="C48" s="57" t="s">
        <v>46</v>
      </c>
      <c r="D48" s="57" t="s">
        <v>16</v>
      </c>
      <c r="E48" s="57" t="s">
        <v>45</v>
      </c>
      <c r="F48" s="59" t="s">
        <v>44</v>
      </c>
      <c r="G48" s="17"/>
      <c r="H48" s="25"/>
      <c r="I48" s="25"/>
      <c r="J48" s="25"/>
    </row>
    <row r="49" spans="2:10" s="3" customFormat="1" ht="27.95" customHeight="1" x14ac:dyDescent="0.3">
      <c r="B49" s="75"/>
      <c r="C49" s="9"/>
      <c r="D49" s="24"/>
      <c r="E49" s="48"/>
      <c r="F49" s="76"/>
      <c r="G49" s="30"/>
      <c r="H49" s="25"/>
      <c r="I49" s="25"/>
      <c r="J49" s="25"/>
    </row>
    <row r="50" spans="2:10" s="3" customFormat="1" ht="27.95" customHeight="1" x14ac:dyDescent="0.3">
      <c r="B50" s="75"/>
      <c r="C50" s="24"/>
      <c r="D50" s="24"/>
      <c r="E50" s="48"/>
      <c r="F50" s="76"/>
      <c r="G50" s="30"/>
      <c r="H50" s="25"/>
      <c r="I50" s="25"/>
      <c r="J50" s="25"/>
    </row>
    <row r="51" spans="2:10" s="3" customFormat="1" ht="27.95" customHeight="1" x14ac:dyDescent="0.3">
      <c r="B51" s="75"/>
      <c r="C51" s="24"/>
      <c r="D51" s="24"/>
      <c r="E51" s="48"/>
      <c r="F51" s="76"/>
      <c r="G51" s="30"/>
      <c r="H51" s="25"/>
      <c r="I51" s="25"/>
      <c r="J51" s="25"/>
    </row>
    <row r="52" spans="2:10" ht="27.95" customHeight="1" x14ac:dyDescent="0.3">
      <c r="B52" s="75"/>
      <c r="C52" s="24"/>
      <c r="D52" s="24"/>
      <c r="E52" s="48"/>
      <c r="F52" s="76"/>
    </row>
    <row r="53" spans="2:10" ht="27.95" customHeight="1" x14ac:dyDescent="0.3">
      <c r="B53" s="75"/>
      <c r="C53" s="24"/>
      <c r="D53" s="24"/>
      <c r="E53" s="48"/>
      <c r="F53" s="76"/>
    </row>
    <row r="54" spans="2:10" ht="27.95" customHeight="1" thickBot="1" x14ac:dyDescent="0.35">
      <c r="B54" s="83"/>
      <c r="C54" s="84"/>
      <c r="D54" s="84"/>
      <c r="E54" s="87"/>
      <c r="F54" s="86"/>
    </row>
    <row r="55" spans="2:10" ht="27.95" customHeight="1" x14ac:dyDescent="0.3">
      <c r="B55" s="44"/>
      <c r="C55" s="44"/>
      <c r="D55" s="44"/>
      <c r="E55" s="45"/>
      <c r="F55" s="45"/>
    </row>
    <row r="56" spans="2:10" ht="27.95" customHeight="1" thickBot="1" x14ac:dyDescent="0.35">
      <c r="B56" s="123" t="s">
        <v>75</v>
      </c>
      <c r="C56" s="123"/>
      <c r="D56" s="123"/>
      <c r="E56" s="123"/>
      <c r="F56" s="123"/>
      <c r="G56" s="6"/>
    </row>
    <row r="57" spans="2:10" ht="300" customHeight="1" x14ac:dyDescent="0.3">
      <c r="B57" s="114" t="s">
        <v>47</v>
      </c>
      <c r="C57" s="111" t="s">
        <v>48</v>
      </c>
      <c r="D57" s="112"/>
      <c r="E57" s="112"/>
      <c r="F57" s="113"/>
      <c r="G57" s="33"/>
    </row>
    <row r="58" spans="2:10" ht="300" customHeight="1" x14ac:dyDescent="0.3">
      <c r="B58" s="115"/>
      <c r="C58" s="117" t="s">
        <v>49</v>
      </c>
      <c r="D58" s="118"/>
      <c r="E58" s="118"/>
      <c r="F58" s="119"/>
    </row>
    <row r="59" spans="2:10" ht="300" customHeight="1" x14ac:dyDescent="0.3">
      <c r="B59" s="115"/>
      <c r="C59" s="117" t="s">
        <v>50</v>
      </c>
      <c r="D59" s="118"/>
      <c r="E59" s="118"/>
      <c r="F59" s="119"/>
    </row>
    <row r="60" spans="2:10" ht="300" customHeight="1" thickBot="1" x14ac:dyDescent="0.35">
      <c r="B60" s="116"/>
      <c r="C60" s="120" t="s">
        <v>51</v>
      </c>
      <c r="D60" s="121"/>
      <c r="E60" s="121"/>
      <c r="F60" s="122"/>
    </row>
    <row r="61" spans="2:10" ht="27.95" customHeight="1" x14ac:dyDescent="0.3"/>
  </sheetData>
  <sheetProtection algorithmName="SHA-512" hashValue="ep22658zAEBEtsFpNln57qVW2I6LhAuNc6DPZ8CbY4npt/ZnMekazzfbIp3drVPl1I2UlG6S+mmfrVfGO+Xy3A==" saltValue="Kz5OnC0f1Bvzcb+axLqibA==" spinCount="100000" sheet="1" scenarios="1"/>
  <protectedRanges>
    <protectedRange sqref="F2:F5" name="범위1"/>
  </protectedRanges>
  <mergeCells count="22">
    <mergeCell ref="B23:C23"/>
    <mergeCell ref="B17:C17"/>
    <mergeCell ref="C24:D24"/>
    <mergeCell ref="C57:F57"/>
    <mergeCell ref="B39:F39"/>
    <mergeCell ref="B26:D26"/>
    <mergeCell ref="B57:B60"/>
    <mergeCell ref="C58:F58"/>
    <mergeCell ref="C59:F59"/>
    <mergeCell ref="C60:F60"/>
    <mergeCell ref="B56:F56"/>
    <mergeCell ref="B47:F47"/>
    <mergeCell ref="B11:D11"/>
    <mergeCell ref="B1:F1"/>
    <mergeCell ref="B2:B5"/>
    <mergeCell ref="C2:D5"/>
    <mergeCell ref="E2:E5"/>
    <mergeCell ref="F2:F5"/>
    <mergeCell ref="B6:C6"/>
    <mergeCell ref="C7:D7"/>
    <mergeCell ref="C8:D8"/>
    <mergeCell ref="C9:F9"/>
  </mergeCells>
  <phoneticPr fontId="1" type="noConversion"/>
  <dataValidations xWindow="769" yWindow="592" count="23">
    <dataValidation allowBlank="1" showInputMessage="1" showErrorMessage="1" prompt="예) 010-0000-0000" sqref="F8:G8" xr:uid="{E37E6AA4-6650-4FCA-BEEF-B9728A86A1F8}"/>
    <dataValidation allowBlank="1" showInputMessage="1" showErrorMessage="1" promptTitle="자가평가 산정 기준" prompt="최상 : 원어민과 같이 자유로운 구사_x000a_상 : 일상생활은 물론 전문적 내용에 대해서도 구사 가능_x000a_중 : 일상생활은 물론 전문적인 _x000a_하 : 사전이 있으면 의사소통 가능_x000a__x000a_작성방식 예)_x000a_중/최상/최상/중" sqref="G19" xr:uid="{CB9FD08F-1873-438E-98D5-53DDE1228B66}"/>
    <dataValidation allowBlank="1" showInputMessage="1" showErrorMessage="1" promptTitle="자가평가 산정 기준" prompt="최상 : 원어민과 같이 자유로운 구사_x000a_상 : 일상생활은 물론 전문적 내용에 대해서도 구사 가능_x000a_중 : 일상생활은 물론 전문적인 _x000a_하 : 사전이 있으면 의사소통 가능" sqref="G20:G22" xr:uid="{E8D98A00-53DF-49B1-8D98-CA9CF8C3CE24}"/>
    <dataValidation allowBlank="1" showInputMessage="1" showErrorMessage="1" promptTitle="날짜 입력 방식" prompt="&quot;YYYY-MM-DD&quot; 형식으로 기입해 주세요._x000a_예시) 2018-10-30" sqref="E25 E22" xr:uid="{CEE08692-E326-4544-982E-3C2DD85B03CD}"/>
    <dataValidation allowBlank="1" showInputMessage="1" showErrorMessage="1" prompt="주소" sqref="D21:D22 G9" xr:uid="{9112A658-9D0A-4EA8-B8BA-C6F3E0A9463A}"/>
    <dataValidation allowBlank="1" showInputMessage="1" showErrorMessage="1" prompt="지원사업 및 지원분야와 관련된_x000a_담당업무 위주로 작성해주세요." sqref="D46" xr:uid="{2A8EF6F9-7159-476F-8AB9-34F59A2B702F}"/>
    <dataValidation type="date" allowBlank="1" showInputMessage="1" showErrorMessage="1" promptTitle="날짜 입력 방법" prompt="&quot;YYYY-MM-DD&quot; _x000a_형식으로 기입해 주세요._x000a_(예시) &quot;2019-12-30&quot;" sqref="G41:G47 G28:G37 E46:F46" xr:uid="{893AFDA1-48B0-4C39-81A8-4148A88198CF}">
      <formula1>7306</formula1>
      <formula2>73051</formula2>
    </dataValidation>
    <dataValidation allowBlank="1" showInputMessage="1" showErrorMessage="1" prompt="우편번호" sqref="C21:C22" xr:uid="{B7E460C6-491A-44D7-AB17-BAADECEA6A59}"/>
    <dataValidation allowBlank="1" showInputMessage="1" showErrorMessage="1" promptTitle="날짜 입력 방식" prompt="&quot;YYYY-MM-DD&quot; 형식으로 기입해 주세요._x000a_(예시) &quot;1991-02-24&quot;" sqref="G7" xr:uid="{3228F72B-93B9-4B49-AFB1-26870212BC77}"/>
    <dataValidation type="list" allowBlank="1" showInputMessage="1" showErrorMessage="1" sqref="F13:F15" xr:uid="{758A9C1A-5A14-4397-A7A2-B8EE0CECD7AF}">
      <formula1>$K$12:$K$15</formula1>
    </dataValidation>
    <dataValidation type="date" allowBlank="1" showInputMessage="1" showErrorMessage="1" promptTitle="Date" prompt="&quot;YYYY-MM-DD&quot;_x000a_ex) 2018-10-30" sqref="C49:C54" xr:uid="{5AEC2AA0-D105-411B-B545-DDD26109EE26}">
      <formula1>1</formula1>
      <formula2>73051</formula2>
    </dataValidation>
    <dataValidation type="list" allowBlank="1" showInputMessage="1" showErrorMessage="1" sqref="C2" xr:uid="{BD2E7C1E-38AA-4FE8-ACF7-8D14637316A4}">
      <formula1>$J$4:$J$5</formula1>
    </dataValidation>
    <dataValidation type="date" allowBlank="1" showInputMessage="1" showErrorMessage="1" promptTitle="Date" prompt="&quot;YYYY-MM-DD&quot;_x000a_ex) 2018-10-30" sqref="F7" xr:uid="{8B95488E-1BC2-4F0E-98FA-9A02FFAFF02D}">
      <formula1>1</formula1>
      <formula2>73414</formula2>
    </dataValidation>
    <dataValidation type="list" allowBlank="1" showInputMessage="1" showErrorMessage="1" sqref="F25 F22" xr:uid="{C387FF53-B630-42C4-B6BE-6C60FE8AFF71}">
      <formula1>$K$19:$K$24</formula1>
    </dataValidation>
    <dataValidation type="whole" allowBlank="1" showInputMessage="1" showErrorMessage="1" prompt="current salary amount in USD_x000a_Expected salary amount in USD" sqref="F24 C24:D24" xr:uid="{F5F28484-059D-4985-BB97-EE1A4F6CF706}">
      <formula1>0</formula1>
      <formula2>3000</formula2>
    </dataValidation>
    <dataValidation type="list" allowBlank="1" showInputMessage="1" showErrorMessage="1" sqref="F19:F21" xr:uid="{4B5D6F99-BFF3-42B2-9BFF-605A71894FD9}">
      <formula1>$K$19:$K$23</formula1>
    </dataValidation>
    <dataValidation allowBlank="1" showInputMessage="1" showErrorMessage="1" promptTitle="Date" prompt="&quot;YYYY-MM-DD&quot;_x000a_ex) 2018-10-30" sqref="E19:E21 E13:E15" xr:uid="{3D11C003-D1E4-44F1-B7B8-FBD30579AF27}"/>
    <dataValidation allowBlank="1" showInputMessage="1" showErrorMessage="1" promptTitle="Full name" prompt="ex) Keanu Reeves" sqref="C7:D7" xr:uid="{B6989471-8336-4AD3-A332-4FBDE2C299AC}"/>
    <dataValidation allowBlank="1" showInputMessage="1" showErrorMessage="1" prompt="address in Dhaka" sqref="C9:F9" xr:uid="{528F6C0E-C627-441B-A416-28C59B1F07AB}"/>
    <dataValidation type="date" allowBlank="1" showInputMessage="1" showErrorMessage="1" promptTitle="Date" prompt="&quot;YYYY-MM-DD&quot;_x000a_ex) 2018-10-30" sqref="E28:F37 E41:F45" xr:uid="{D4231D95-C095-4113-A965-1EC4BA684EB0}">
      <formula1>7306</formula1>
      <formula2>73051</formula2>
    </dataValidation>
    <dataValidation type="whole" allowBlank="1" showInputMessage="1" showErrorMessage="1" sqref="E49:E54" xr:uid="{20EA2949-E43B-4456-B76D-585391431F6E}">
      <formula1>0</formula1>
      <formula2>999</formula2>
    </dataValidation>
    <dataValidation allowBlank="1" showErrorMessage="1" promptTitle="Date" prompt="&quot;YYYY-MM-DD&quot;_x000a_ex) 2018-10-30" sqref="F49:F54" xr:uid="{42F381B8-C1B8-41F1-8757-E8A17469DDAD}"/>
    <dataValidation allowBlank="1" showInputMessage="1" showErrorMessage="1" promptTitle="Photo" sqref="F2:F5" xr:uid="{80A36FE2-94EA-41A7-BB1E-71DB3DE6E1B6}"/>
  </dataValidations>
  <pageMargins left="0.7" right="0.7" top="0.75" bottom="0.75" header="0.3" footer="0.3"/>
  <pageSetup paperSize="9" scale="42" orientation="portrait" r:id="rId1"/>
  <rowBreaks count="1" manualBreakCount="1">
    <brk id="55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3C51-BF71-4D1C-9BFB-53BDA87E1DDD}">
  <dimension ref="A1:V3"/>
  <sheetViews>
    <sheetView zoomScaleNormal="100" workbookViewId="0">
      <selection activeCell="H8" sqref="H8"/>
    </sheetView>
  </sheetViews>
  <sheetFormatPr defaultRowHeight="16.5" x14ac:dyDescent="0.3"/>
  <cols>
    <col min="1" max="1" width="4.75" bestFit="1" customWidth="1"/>
    <col min="2" max="2" width="19.5" customWidth="1"/>
    <col min="3" max="3" width="14.625" customWidth="1"/>
    <col min="4" max="4" width="10.5" customWidth="1"/>
    <col min="5" max="5" width="12.875" customWidth="1"/>
    <col min="6" max="6" width="11.625" customWidth="1"/>
    <col min="7" max="7" width="7" customWidth="1"/>
    <col min="8" max="8" width="7.125" bestFit="1" customWidth="1"/>
    <col min="9" max="9" width="26.5" customWidth="1"/>
    <col min="10" max="10" width="9.125" customWidth="1"/>
    <col min="11" max="11" width="9" customWidth="1"/>
    <col min="12" max="12" width="11.625" bestFit="1" customWidth="1"/>
    <col min="13" max="14" width="19.125" customWidth="1"/>
    <col min="15" max="15" width="20.25" customWidth="1"/>
    <col min="16" max="16" width="10.625" bestFit="1" customWidth="1"/>
    <col min="18" max="18" width="10.625" bestFit="1" customWidth="1"/>
    <col min="20" max="20" width="12.5" bestFit="1" customWidth="1"/>
  </cols>
  <sheetData>
    <row r="1" spans="1:22" ht="17.25" x14ac:dyDescent="0.3">
      <c r="A1" s="129" t="s">
        <v>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s="25" customFormat="1" ht="13.5" x14ac:dyDescent="0.3">
      <c r="A2" s="34" t="s">
        <v>60</v>
      </c>
      <c r="B2" s="36" t="s">
        <v>8</v>
      </c>
      <c r="C2" s="34" t="s">
        <v>84</v>
      </c>
      <c r="D2" s="34" t="s">
        <v>61</v>
      </c>
      <c r="E2" s="34" t="s">
        <v>65</v>
      </c>
      <c r="F2" s="34" t="s">
        <v>7</v>
      </c>
      <c r="G2" s="34" t="s">
        <v>67</v>
      </c>
      <c r="H2" s="36" t="s">
        <v>66</v>
      </c>
      <c r="I2" s="35" t="s">
        <v>9</v>
      </c>
      <c r="J2" s="35" t="s">
        <v>82</v>
      </c>
      <c r="K2" s="35" t="s">
        <v>83</v>
      </c>
      <c r="L2" s="38" t="s">
        <v>10</v>
      </c>
      <c r="M2" s="39" t="s">
        <v>11</v>
      </c>
      <c r="N2" s="39" t="s">
        <v>12</v>
      </c>
      <c r="O2" s="39" t="s">
        <v>13</v>
      </c>
      <c r="P2" s="37" t="s">
        <v>62</v>
      </c>
      <c r="Q2" s="37" t="s">
        <v>14</v>
      </c>
      <c r="R2" s="37" t="s">
        <v>63</v>
      </c>
      <c r="S2" s="37" t="s">
        <v>14</v>
      </c>
      <c r="T2" s="37" t="s">
        <v>64</v>
      </c>
      <c r="U2" s="37" t="s">
        <v>14</v>
      </c>
      <c r="V2" s="37" t="s">
        <v>15</v>
      </c>
    </row>
    <row r="3" spans="1:22" s="25" customFormat="1" ht="13.5" x14ac:dyDescent="0.3">
      <c r="A3" s="40">
        <v>1</v>
      </c>
      <c r="B3" s="40" t="str">
        <f>'Application form'!C2</f>
        <v>1. Program officer</v>
      </c>
      <c r="C3" s="41">
        <f>'Application form'!C7</f>
        <v>0</v>
      </c>
      <c r="D3" s="47">
        <f>'Application form'!F7</f>
        <v>0</v>
      </c>
      <c r="E3" s="40">
        <f>'Application form'!B28</f>
        <v>0</v>
      </c>
      <c r="F3" s="40">
        <f>'Application form'!C28</f>
        <v>0</v>
      </c>
      <c r="G3" s="40" t="str">
        <f>'Application form'!F11</f>
        <v>0Y</v>
      </c>
      <c r="H3" s="40" t="str">
        <f>'Application form'!F26</f>
        <v>0Y 0M</v>
      </c>
      <c r="I3" s="42">
        <f>'Application form'!C8</f>
        <v>0</v>
      </c>
      <c r="J3" s="42">
        <f>'Application form'!C24</f>
        <v>0</v>
      </c>
      <c r="K3" s="42">
        <f>'Application form'!F24</f>
        <v>0</v>
      </c>
      <c r="L3" s="42">
        <f>'Application form'!F8</f>
        <v>0</v>
      </c>
      <c r="M3" s="42" t="str">
        <f>CONCATENATE('Application form'!B19," ",'Application form'!C19," ",'Application form'!D19," ",'Application form'!F19)</f>
        <v xml:space="preserve">English TOEIC 790 </v>
      </c>
      <c r="N3" s="42" t="str">
        <f>CONCATENATE('Application form'!B20,'Application form'!C20,'Application form'!D20," ",'Application form'!F20)</f>
        <v xml:space="preserve"> </v>
      </c>
      <c r="O3" s="42" t="str">
        <f>CONCATENATE('Application form'!B21,'Application form'!C21,'Application form'!D21," ",'Application form'!F21)</f>
        <v xml:space="preserve"> </v>
      </c>
      <c r="P3" s="40"/>
      <c r="Q3" s="40"/>
      <c r="R3" s="40"/>
      <c r="S3" s="40"/>
      <c r="T3" s="40"/>
      <c r="U3" s="40"/>
      <c r="V3" s="43">
        <f>(Q3+S3+U3)/3</f>
        <v>0</v>
      </c>
    </row>
  </sheetData>
  <sheetProtection algorithmName="SHA-512" hashValue="x8SEQk6lYiXeHpGK+OZww2X1xiyE93Bv5W2PkhjN2d5GVz6yDSSDgA/ILrvhZvR/YfEmBn/Q8b6w6R1uippXvw==" saltValue="/yZRFDAb2rlMNi7Zjvmmnw==" spinCount="100000" sheet="1" objects="1" scenarios="1"/>
  <mergeCells count="1">
    <mergeCell ref="A1:V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data sheet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junsu kim</dc:creator>
  <cp:lastModifiedBy>KOICA</cp:lastModifiedBy>
  <cp:lastPrinted>2024-02-27T05:10:17Z</cp:lastPrinted>
  <dcterms:created xsi:type="dcterms:W3CDTF">2024-02-25T09:23:38Z</dcterms:created>
  <dcterms:modified xsi:type="dcterms:W3CDTF">2024-07-09T03:41:29Z</dcterms:modified>
</cp:coreProperties>
</file>